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 activeTab="1"/>
  </bookViews>
  <sheets>
    <sheet name="ÇİZELGE" sheetId="4" r:id="rId1"/>
    <sheet name="6 D" sheetId="1" r:id="rId2"/>
    <sheet name="5 A" sheetId="2" r:id="rId3"/>
    <sheet name="ÖDEME " sheetId="5" r:id="rId4"/>
  </sheets>
  <calcPr calcId="114210"/>
</workbook>
</file>

<file path=xl/calcChain.xml><?xml version="1.0" encoding="utf-8"?>
<calcChain xmlns="http://schemas.openxmlformats.org/spreadsheetml/2006/main">
  <c r="AH8" i="4"/>
  <c r="AH7"/>
  <c r="D20" i="2"/>
  <c r="D10"/>
  <c r="D20" i="1"/>
  <c r="D23"/>
  <c r="D10"/>
  <c r="D26"/>
  <c r="C33"/>
  <c r="D23" i="2"/>
  <c r="D26"/>
  <c r="C34"/>
  <c r="C31" i="1"/>
  <c r="G31"/>
  <c r="C32"/>
  <c r="D32"/>
  <c r="C30"/>
  <c r="G30"/>
  <c r="C35"/>
  <c r="C34"/>
  <c r="E34"/>
  <c r="C31" i="2"/>
  <c r="G31"/>
  <c r="C30"/>
  <c r="G30"/>
  <c r="C35"/>
  <c r="D35"/>
  <c r="C33"/>
  <c r="E33"/>
  <c r="C32"/>
  <c r="D32"/>
  <c r="D34"/>
  <c r="E34"/>
  <c r="E33" i="1"/>
  <c r="D33"/>
  <c r="D35"/>
  <c r="E35"/>
  <c r="D12" i="5"/>
  <c r="D11"/>
  <c r="E32" i="2"/>
  <c r="E35"/>
  <c r="D34" i="1"/>
  <c r="F34"/>
  <c r="G34"/>
  <c r="D33" i="2"/>
  <c r="D36"/>
  <c r="E32" i="1"/>
  <c r="E36"/>
  <c r="C36"/>
  <c r="C36" i="2"/>
  <c r="F35" i="1"/>
  <c r="G35"/>
  <c r="F32" i="2"/>
  <c r="F34"/>
  <c r="G34"/>
  <c r="F33" i="1"/>
  <c r="G33"/>
  <c r="F32"/>
  <c r="E36" i="2"/>
  <c r="D36" i="1"/>
  <c r="F35" i="2"/>
  <c r="G35"/>
  <c r="D15" i="5"/>
  <c r="D14"/>
  <c r="F33" i="2"/>
  <c r="G33"/>
  <c r="D13" i="5"/>
  <c r="G32" i="2"/>
  <c r="D9" i="5"/>
  <c r="F36" i="1"/>
  <c r="G32"/>
  <c r="G36"/>
  <c r="D10" i="5"/>
  <c r="D18"/>
  <c r="F36" i="2"/>
  <c r="G36"/>
</calcChain>
</file>

<file path=xl/sharedStrings.xml><?xml version="1.0" encoding="utf-8"?>
<sst xmlns="http://schemas.openxmlformats.org/spreadsheetml/2006/main" count="108" uniqueCount="65">
  <si>
    <t>ÇOCUK KULÜBÜ HESAPLAMA BORDROSU</t>
  </si>
  <si>
    <t>HESAPLAMADA BAZ ALINAN KATSAYILAR</t>
  </si>
  <si>
    <t>Aylıklar İçin Belirlenen Katsayı</t>
  </si>
  <si>
    <t>Gündüz Öğretimi Göstergesi</t>
  </si>
  <si>
    <t>Ek Ders Ücreti</t>
  </si>
  <si>
    <t>1 DERS SAATİ ÜCRETİ</t>
  </si>
  <si>
    <t>En Az   1/6</t>
  </si>
  <si>
    <t>En Çok  1/4</t>
  </si>
  <si>
    <t>Belirtilen Ders saati Ücreti</t>
  </si>
  <si>
    <t>Kalacağı Günlük Ders Saati</t>
  </si>
  <si>
    <t>Taban Ücret 1/6</t>
  </si>
  <si>
    <t>Tavan Ücret  1/4</t>
  </si>
  <si>
    <t>Günlük Ücret</t>
  </si>
  <si>
    <t>Aylık İş Günü Sayısı</t>
  </si>
  <si>
    <t>Belirtilen Aylık Ücret</t>
  </si>
  <si>
    <t>Kulübe Katılan Çocuk</t>
  </si>
  <si>
    <t>Bürüt</t>
  </si>
  <si>
    <t>ÜCRET DAĞILIMI</t>
  </si>
  <si>
    <t>DAĞILIM</t>
  </si>
  <si>
    <t>ORAN</t>
  </si>
  <si>
    <t>BÜRÜT</t>
  </si>
  <si>
    <t>KESİNTİLER</t>
  </si>
  <si>
    <t>NET ELE GEÇEN</t>
  </si>
  <si>
    <t>GELİR VERGİSİ</t>
  </si>
  <si>
    <t>DAMGA VERGİSİ</t>
  </si>
  <si>
    <t>PERSONEL KESİNTİSİ TOPLAMI</t>
  </si>
  <si>
    <t>Materyal</t>
  </si>
  <si>
    <t>Beslenme</t>
  </si>
  <si>
    <t>Öğretmen</t>
  </si>
  <si>
    <t>Yönetim</t>
  </si>
  <si>
    <t>Memur</t>
  </si>
  <si>
    <t>Tem. Ve Bakım</t>
  </si>
  <si>
    <t>TOPLAM</t>
  </si>
  <si>
    <t>Müdür Yardımcısı</t>
  </si>
  <si>
    <t>Okul Müdürü</t>
  </si>
  <si>
    <t>KULÜP ÇALIŞMASINA İLİŞKİN ÇİZELGE</t>
  </si>
  <si>
    <t>SINIF</t>
  </si>
  <si>
    <t>ÖĞRETMEN</t>
  </si>
  <si>
    <t>6 YAŞ D</t>
  </si>
  <si>
    <t>5 YAŞ A</t>
  </si>
  <si>
    <t>2010-2011 EĞİTİM ÖĞRETİM YILI</t>
  </si>
  <si>
    <t>KLÜP ÇALIŞMASI ÖDEME PLANI</t>
  </si>
  <si>
    <t>SIRA</t>
  </si>
  <si>
    <t>ÖĞRETMENİN ADI SOYADI</t>
  </si>
  <si>
    <t>BANKA HES. NO</t>
  </si>
  <si>
    <t>NET ÖDENEN</t>
  </si>
  <si>
    <t>Materyal Alımı</t>
  </si>
  <si>
    <t>Beslenme Giderleri</t>
  </si>
  <si>
    <t>Temizlik Personeli</t>
  </si>
  <si>
    <t>SINIF              : 6 YAŞ D TAM</t>
  </si>
  <si>
    <t>SINIF                : 5 YAŞ A TAM</t>
  </si>
  <si>
    <t>………………………………. ANAOKLU MÜDÜRLÜĞÜ</t>
  </si>
  <si>
    <t>../../….</t>
  </si>
  <si>
    <t>………………</t>
  </si>
  <si>
    <t>………………………….Anaokulu</t>
  </si>
  <si>
    <t>AİT OLDUĞU AY</t>
  </si>
  <si>
    <t>………..</t>
  </si>
  <si>
    <t xml:space="preserve">ÖĞRETMEN    : </t>
  </si>
  <si>
    <t>…………………………..</t>
  </si>
  <si>
    <t>……………………………………</t>
  </si>
  <si>
    <t>………………………….</t>
  </si>
  <si>
    <t>…………………………………..</t>
  </si>
  <si>
    <t xml:space="preserve">ÖĞRETMEN      : </t>
  </si>
  <si>
    <t>……………... Anaokulu</t>
  </si>
  <si>
    <t>………………. ANAOKULU</t>
  </si>
</sst>
</file>

<file path=xl/styles.xml><?xml version="1.0" encoding="utf-8"?>
<styleSheet xmlns="http://schemas.openxmlformats.org/spreadsheetml/2006/main">
  <numFmts count="2">
    <numFmt numFmtId="164" formatCode="#,##0.00\ _T_L;[Red]#,##0.00\ _T_L"/>
    <numFmt numFmtId="165" formatCode="0.00;[Red]0.00"/>
  </numFmts>
  <fonts count="8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3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/>
    <xf numFmtId="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Alignment="1"/>
    <xf numFmtId="0" fontId="5" fillId="0" borderId="0" xfId="0" applyFont="1"/>
    <xf numFmtId="0" fontId="5" fillId="0" borderId="10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2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0" xfId="0" applyNumberFormat="1" applyFont="1"/>
    <xf numFmtId="0" fontId="5" fillId="0" borderId="1" xfId="0" applyFont="1" applyBorder="1" applyAlignment="1">
      <alignment horizontal="left"/>
    </xf>
    <xf numFmtId="165" fontId="5" fillId="0" borderId="6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6" fillId="0" borderId="0" xfId="0" applyFont="1"/>
    <xf numFmtId="0" fontId="5" fillId="3" borderId="1" xfId="0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G18" sqref="G18"/>
    </sheetView>
  </sheetViews>
  <sheetFormatPr defaultRowHeight="15"/>
  <cols>
    <col min="1" max="1" width="8.5703125" customWidth="1"/>
    <col min="2" max="2" width="19.85546875" customWidth="1"/>
    <col min="3" max="33" width="2.85546875" customWidth="1"/>
    <col min="34" max="34" width="10.5703125" customWidth="1"/>
  </cols>
  <sheetData>
    <row r="1" spans="1:3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>
      <c r="A2" s="55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1" t="s">
        <v>52</v>
      </c>
      <c r="AG2" s="52"/>
      <c r="AH2" s="52"/>
    </row>
    <row r="3" spans="1:34">
      <c r="A3" s="50"/>
      <c r="B3" s="5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>
      <c r="A4" s="47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5" customHeight="1" thickTop="1">
      <c r="A6" s="28" t="s">
        <v>36</v>
      </c>
      <c r="B6" s="29" t="s">
        <v>37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  <c r="U6" s="21">
        <v>19</v>
      </c>
      <c r="V6" s="21">
        <v>20</v>
      </c>
      <c r="W6" s="21">
        <v>21</v>
      </c>
      <c r="X6" s="21">
        <v>22</v>
      </c>
      <c r="Y6" s="21">
        <v>23</v>
      </c>
      <c r="Z6" s="21">
        <v>24</v>
      </c>
      <c r="AA6" s="21">
        <v>25</v>
      </c>
      <c r="AB6" s="21">
        <v>26</v>
      </c>
      <c r="AC6" s="21">
        <v>27</v>
      </c>
      <c r="AD6" s="21">
        <v>28</v>
      </c>
      <c r="AE6" s="21">
        <v>29</v>
      </c>
      <c r="AF6" s="21">
        <v>30</v>
      </c>
      <c r="AG6" s="21">
        <v>31</v>
      </c>
      <c r="AH6" s="30" t="s">
        <v>32</v>
      </c>
    </row>
    <row r="7" spans="1:34" ht="14.25" customHeight="1">
      <c r="A7" s="22" t="s">
        <v>39</v>
      </c>
      <c r="B7" s="2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24">
        <f>SUM(C7:AG7)</f>
        <v>0</v>
      </c>
    </row>
    <row r="8" spans="1:34">
      <c r="A8" s="22" t="s">
        <v>38</v>
      </c>
      <c r="B8" s="23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4">
        <f>SUM(C8:AG8)</f>
        <v>0</v>
      </c>
    </row>
    <row r="9" spans="1:34">
      <c r="A9" s="22"/>
      <c r="B9" s="23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4"/>
    </row>
    <row r="10" spans="1:34">
      <c r="A10" s="22"/>
      <c r="B10" s="2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24"/>
    </row>
    <row r="11" spans="1:34" ht="15.75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</row>
    <row r="12" spans="1:34" ht="15.75" thickTop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>
      <c r="A14" s="20"/>
      <c r="B14" s="20"/>
      <c r="C14" s="54"/>
      <c r="D14" s="54"/>
      <c r="E14" s="54"/>
      <c r="F14" s="54"/>
      <c r="G14" s="54"/>
      <c r="H14" s="5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54">
        <v>40481</v>
      </c>
      <c r="AB14" s="54"/>
      <c r="AC14" s="54"/>
      <c r="AD14" s="54"/>
      <c r="AE14" s="54"/>
      <c r="AF14" s="54"/>
      <c r="AG14" s="54"/>
      <c r="AH14" s="20"/>
    </row>
    <row r="15" spans="1:34">
      <c r="A15" s="20"/>
      <c r="B15" s="20"/>
      <c r="C15" s="53"/>
      <c r="D15" s="53"/>
      <c r="E15" s="53"/>
      <c r="F15" s="53"/>
      <c r="G15" s="53"/>
      <c r="H15" s="5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52" t="s">
        <v>53</v>
      </c>
      <c r="AB15" s="52"/>
      <c r="AC15" s="52"/>
      <c r="AD15" s="52"/>
      <c r="AE15" s="52"/>
      <c r="AF15" s="52"/>
      <c r="AG15" s="52"/>
      <c r="AH15" s="20"/>
    </row>
    <row r="16" spans="1:34">
      <c r="A16" s="20"/>
      <c r="B16" s="20"/>
      <c r="C16" s="53"/>
      <c r="D16" s="53"/>
      <c r="E16" s="53"/>
      <c r="F16" s="53"/>
      <c r="G16" s="53"/>
      <c r="H16" s="5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53" t="s">
        <v>34</v>
      </c>
      <c r="AB16" s="53"/>
      <c r="AC16" s="53"/>
      <c r="AD16" s="53"/>
      <c r="AE16" s="53"/>
      <c r="AF16" s="53"/>
      <c r="AG16" s="53"/>
      <c r="AH16" s="20"/>
    </row>
    <row r="17" spans="1:3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</sheetData>
  <mergeCells count="9">
    <mergeCell ref="A3:B3"/>
    <mergeCell ref="AF2:AH2"/>
    <mergeCell ref="AA16:AG16"/>
    <mergeCell ref="AA15:AG15"/>
    <mergeCell ref="AA14:AG14"/>
    <mergeCell ref="C14:H14"/>
    <mergeCell ref="C15:H15"/>
    <mergeCell ref="C16:H16"/>
    <mergeCell ref="A2:AE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A3" sqref="A3:G6"/>
    </sheetView>
  </sheetViews>
  <sheetFormatPr defaultRowHeight="15"/>
  <cols>
    <col min="1" max="1" width="16.5703125" customWidth="1"/>
    <col min="3" max="3" width="21.140625" customWidth="1"/>
    <col min="4" max="4" width="19.42578125" customWidth="1"/>
    <col min="5" max="5" width="18.7109375" customWidth="1"/>
    <col min="6" max="6" width="15.85546875" customWidth="1"/>
    <col min="7" max="7" width="14.5703125" customWidth="1"/>
  </cols>
  <sheetData>
    <row r="1" spans="1:7">
      <c r="A1" s="79" t="s">
        <v>54</v>
      </c>
      <c r="B1" s="79"/>
      <c r="C1" s="79"/>
      <c r="D1" s="1"/>
      <c r="E1" s="1"/>
      <c r="F1" s="79" t="s">
        <v>49</v>
      </c>
      <c r="G1" s="79"/>
    </row>
    <row r="2" spans="1:7" ht="15.75" thickBot="1">
      <c r="A2" s="2" t="s">
        <v>55</v>
      </c>
      <c r="B2" s="1" t="s">
        <v>56</v>
      </c>
      <c r="C2" s="1"/>
      <c r="D2" s="1"/>
      <c r="E2" s="1"/>
      <c r="F2" s="80" t="s">
        <v>57</v>
      </c>
      <c r="G2" s="80"/>
    </row>
    <row r="3" spans="1:7" ht="15" customHeight="1" thickTop="1">
      <c r="A3" s="81" t="s">
        <v>0</v>
      </c>
      <c r="B3" s="82"/>
      <c r="C3" s="82"/>
      <c r="D3" s="82"/>
      <c r="E3" s="82"/>
      <c r="F3" s="82"/>
      <c r="G3" s="83"/>
    </row>
    <row r="4" spans="1:7" ht="9" hidden="1" customHeight="1">
      <c r="A4" s="84"/>
      <c r="B4" s="85"/>
      <c r="C4" s="85"/>
      <c r="D4" s="85"/>
      <c r="E4" s="85"/>
      <c r="F4" s="85"/>
      <c r="G4" s="86"/>
    </row>
    <row r="5" spans="1:7" hidden="1">
      <c r="A5" s="84"/>
      <c r="B5" s="85"/>
      <c r="C5" s="85"/>
      <c r="D5" s="85"/>
      <c r="E5" s="85"/>
      <c r="F5" s="85"/>
      <c r="G5" s="86"/>
    </row>
    <row r="6" spans="1:7" hidden="1">
      <c r="A6" s="84"/>
      <c r="B6" s="85"/>
      <c r="C6" s="85"/>
      <c r="D6" s="85"/>
      <c r="E6" s="85"/>
      <c r="F6" s="85"/>
      <c r="G6" s="86"/>
    </row>
    <row r="7" spans="1:7">
      <c r="A7" s="75" t="s">
        <v>1</v>
      </c>
      <c r="B7" s="76"/>
      <c r="C7" s="76"/>
      <c r="D7" s="76"/>
      <c r="E7" s="77"/>
      <c r="F7" s="77"/>
      <c r="G7" s="78"/>
    </row>
    <row r="8" spans="1:7" ht="12.95" customHeight="1">
      <c r="A8" s="65" t="s">
        <v>2</v>
      </c>
      <c r="B8" s="66"/>
      <c r="C8" s="66"/>
      <c r="D8" s="46">
        <v>6.4460000000000003E-2</v>
      </c>
      <c r="E8" s="77"/>
      <c r="F8" s="77"/>
      <c r="G8" s="78"/>
    </row>
    <row r="9" spans="1:7" ht="12.95" customHeight="1">
      <c r="A9" s="65" t="s">
        <v>3</v>
      </c>
      <c r="B9" s="66"/>
      <c r="C9" s="66"/>
      <c r="D9" s="3">
        <v>140</v>
      </c>
      <c r="E9" s="77"/>
      <c r="F9" s="77"/>
      <c r="G9" s="78"/>
    </row>
    <row r="10" spans="1:7" ht="12.95" customHeight="1">
      <c r="A10" s="65" t="s">
        <v>4</v>
      </c>
      <c r="B10" s="66"/>
      <c r="C10" s="66"/>
      <c r="D10" s="3">
        <f>PRODUCT(D8,D9)</f>
        <v>9.0244</v>
      </c>
      <c r="E10" s="77"/>
      <c r="F10" s="77"/>
      <c r="G10" s="78"/>
    </row>
    <row r="11" spans="1:7" ht="4.5" customHeight="1">
      <c r="A11" s="70"/>
      <c r="B11" s="71"/>
      <c r="C11" s="71"/>
      <c r="D11" s="72"/>
      <c r="E11" s="77"/>
      <c r="F11" s="77"/>
      <c r="G11" s="78"/>
    </row>
    <row r="12" spans="1:7">
      <c r="A12" s="70" t="s">
        <v>5</v>
      </c>
      <c r="B12" s="71"/>
      <c r="C12" s="72"/>
      <c r="D12" s="4"/>
      <c r="E12" s="77"/>
      <c r="F12" s="77"/>
      <c r="G12" s="78"/>
    </row>
    <row r="13" spans="1:7" ht="12.95" customHeight="1">
      <c r="A13" s="65" t="s">
        <v>6</v>
      </c>
      <c r="B13" s="66"/>
      <c r="C13" s="66"/>
      <c r="D13" s="3">
        <v>1.200453333</v>
      </c>
      <c r="E13" s="77"/>
      <c r="F13" s="77"/>
      <c r="G13" s="78"/>
    </row>
    <row r="14" spans="1:7" ht="12.95" customHeight="1">
      <c r="A14" s="65" t="s">
        <v>7</v>
      </c>
      <c r="B14" s="66"/>
      <c r="C14" s="66"/>
      <c r="D14" s="3">
        <v>1.8006800000000001</v>
      </c>
      <c r="E14" s="77"/>
      <c r="F14" s="77"/>
      <c r="G14" s="78"/>
    </row>
    <row r="15" spans="1:7" ht="12.95" customHeight="1">
      <c r="A15" s="65" t="s">
        <v>8</v>
      </c>
      <c r="B15" s="66"/>
      <c r="C15" s="66"/>
      <c r="D15" s="3">
        <v>1.7</v>
      </c>
      <c r="E15" s="77"/>
      <c r="F15" s="77"/>
      <c r="G15" s="78"/>
    </row>
    <row r="16" spans="1:7" ht="4.5" customHeight="1">
      <c r="A16" s="70"/>
      <c r="B16" s="71"/>
      <c r="C16" s="71"/>
      <c r="D16" s="72"/>
      <c r="E16" s="77"/>
      <c r="F16" s="77"/>
      <c r="G16" s="78"/>
    </row>
    <row r="17" spans="1:7" ht="12.95" customHeight="1">
      <c r="A17" s="65" t="s">
        <v>9</v>
      </c>
      <c r="B17" s="66"/>
      <c r="C17" s="66"/>
      <c r="D17" s="3">
        <v>2</v>
      </c>
      <c r="E17" s="77"/>
      <c r="F17" s="77"/>
      <c r="G17" s="78"/>
    </row>
    <row r="18" spans="1:7" ht="12.95" customHeight="1">
      <c r="A18" s="65" t="s">
        <v>10</v>
      </c>
      <c r="B18" s="66"/>
      <c r="C18" s="66"/>
      <c r="D18" s="3">
        <v>3.6013600000000001</v>
      </c>
      <c r="E18" s="77"/>
      <c r="F18" s="77"/>
      <c r="G18" s="78"/>
    </row>
    <row r="19" spans="1:7" ht="12.95" customHeight="1">
      <c r="A19" s="65" t="s">
        <v>11</v>
      </c>
      <c r="B19" s="66"/>
      <c r="C19" s="66"/>
      <c r="D19" s="3">
        <v>5.4020400000000004</v>
      </c>
      <c r="E19" s="77"/>
      <c r="F19" s="77"/>
      <c r="G19" s="78"/>
    </row>
    <row r="20" spans="1:7" ht="12.95" customHeight="1">
      <c r="A20" s="65" t="s">
        <v>12</v>
      </c>
      <c r="B20" s="66"/>
      <c r="C20" s="66"/>
      <c r="D20" s="3">
        <f>PRODUCT(D15,D17)</f>
        <v>3.4</v>
      </c>
      <c r="E20" s="77"/>
      <c r="F20" s="77"/>
      <c r="G20" s="78"/>
    </row>
    <row r="21" spans="1:7" ht="4.5" customHeight="1">
      <c r="A21" s="70"/>
      <c r="B21" s="71"/>
      <c r="C21" s="71"/>
      <c r="D21" s="72"/>
      <c r="E21" s="77"/>
      <c r="F21" s="77"/>
      <c r="G21" s="78"/>
    </row>
    <row r="22" spans="1:7" ht="12.95" customHeight="1">
      <c r="A22" s="73" t="s">
        <v>13</v>
      </c>
      <c r="B22" s="74"/>
      <c r="C22" s="74"/>
      <c r="D22" s="49">
        <v>20</v>
      </c>
      <c r="E22" s="77"/>
      <c r="F22" s="77"/>
      <c r="G22" s="78"/>
    </row>
    <row r="23" spans="1:7" ht="12.95" customHeight="1">
      <c r="A23" s="65" t="s">
        <v>14</v>
      </c>
      <c r="B23" s="66"/>
      <c r="C23" s="66"/>
      <c r="D23" s="3">
        <f>PRODUCT(D20:D22)</f>
        <v>68</v>
      </c>
      <c r="E23" s="77"/>
      <c r="F23" s="77"/>
      <c r="G23" s="78"/>
    </row>
    <row r="24" spans="1:7" ht="4.5" customHeight="1">
      <c r="A24" s="70"/>
      <c r="B24" s="71"/>
      <c r="C24" s="71"/>
      <c r="D24" s="72"/>
      <c r="E24" s="77"/>
      <c r="F24" s="77"/>
      <c r="G24" s="78"/>
    </row>
    <row r="25" spans="1:7" ht="12.95" customHeight="1">
      <c r="A25" s="73" t="s">
        <v>15</v>
      </c>
      <c r="B25" s="74"/>
      <c r="C25" s="74"/>
      <c r="D25" s="49">
        <v>1</v>
      </c>
      <c r="E25" s="77"/>
      <c r="F25" s="77"/>
      <c r="G25" s="78"/>
    </row>
    <row r="26" spans="1:7" ht="12.95" customHeight="1">
      <c r="A26" s="65" t="s">
        <v>16</v>
      </c>
      <c r="B26" s="66"/>
      <c r="C26" s="66"/>
      <c r="D26" s="3">
        <f>PRODUCT(D23,D25)</f>
        <v>68</v>
      </c>
      <c r="E26" s="77"/>
      <c r="F26" s="77"/>
      <c r="G26" s="78"/>
    </row>
    <row r="27" spans="1:7" ht="15.75">
      <c r="A27" s="67" t="s">
        <v>17</v>
      </c>
      <c r="B27" s="68"/>
      <c r="C27" s="68"/>
      <c r="D27" s="68"/>
      <c r="E27" s="68"/>
      <c r="F27" s="68"/>
      <c r="G27" s="69"/>
    </row>
    <row r="28" spans="1:7" ht="12" customHeight="1">
      <c r="A28" s="64" t="s">
        <v>18</v>
      </c>
      <c r="B28" s="56" t="s">
        <v>19</v>
      </c>
      <c r="C28" s="56" t="s">
        <v>20</v>
      </c>
      <c r="D28" s="56" t="s">
        <v>21</v>
      </c>
      <c r="E28" s="56"/>
      <c r="F28" s="56"/>
      <c r="G28" s="62" t="s">
        <v>22</v>
      </c>
    </row>
    <row r="29" spans="1:7" ht="39" customHeight="1">
      <c r="A29" s="64"/>
      <c r="B29" s="56"/>
      <c r="C29" s="56"/>
      <c r="D29" s="45" t="s">
        <v>23</v>
      </c>
      <c r="E29" s="45" t="s">
        <v>24</v>
      </c>
      <c r="F29" s="45" t="s">
        <v>25</v>
      </c>
      <c r="G29" s="63"/>
    </row>
    <row r="30" spans="1:7" ht="12.95" customHeight="1">
      <c r="A30" s="5" t="s">
        <v>26</v>
      </c>
      <c r="B30" s="6">
        <v>0.1</v>
      </c>
      <c r="C30" s="7">
        <f>PRODUCT(D26*0.1)</f>
        <v>6.8000000000000007</v>
      </c>
      <c r="D30" s="57"/>
      <c r="E30" s="58"/>
      <c r="F30" s="59"/>
      <c r="G30" s="41">
        <f>C30</f>
        <v>6.8000000000000007</v>
      </c>
    </row>
    <row r="31" spans="1:7" ht="12.95" customHeight="1">
      <c r="A31" s="5" t="s">
        <v>27</v>
      </c>
      <c r="B31" s="6">
        <v>0.3</v>
      </c>
      <c r="C31" s="7">
        <f>PRODUCT(D26*0.3)</f>
        <v>20.399999999999999</v>
      </c>
      <c r="D31" s="57"/>
      <c r="E31" s="58"/>
      <c r="F31" s="59"/>
      <c r="G31" s="41">
        <f>C31</f>
        <v>20.399999999999999</v>
      </c>
    </row>
    <row r="32" spans="1:7" ht="12.95" customHeight="1">
      <c r="A32" s="5" t="s">
        <v>28</v>
      </c>
      <c r="B32" s="6">
        <v>0.35</v>
      </c>
      <c r="C32" s="7">
        <f>PRODUCT(D26*0.35)</f>
        <v>23.799999999999997</v>
      </c>
      <c r="D32" s="43">
        <f>PRODUCT(C32*0.15)</f>
        <v>3.5699999999999994</v>
      </c>
      <c r="E32" s="12">
        <f>ROUND(C32*0.66%,2)</f>
        <v>0.16</v>
      </c>
      <c r="F32" s="43">
        <f>SUM(D32:D32)</f>
        <v>3.5699999999999994</v>
      </c>
      <c r="G32" s="41">
        <f>C32-F32</f>
        <v>20.229999999999997</v>
      </c>
    </row>
    <row r="33" spans="1:7" ht="12.95" customHeight="1">
      <c r="A33" s="5" t="s">
        <v>29</v>
      </c>
      <c r="B33" s="6">
        <v>0.15</v>
      </c>
      <c r="C33" s="7">
        <f>PRODUCT(D26*0.15)</f>
        <v>10.199999999999999</v>
      </c>
      <c r="D33" s="43">
        <f>PRODUCT(C33*0.15)</f>
        <v>1.5299999999999998</v>
      </c>
      <c r="E33" s="12">
        <f>ROUND(C33*0.66%,2)</f>
        <v>7.0000000000000007E-2</v>
      </c>
      <c r="F33" s="43">
        <f>SUM(D33:E33)</f>
        <v>1.5999999999999999</v>
      </c>
      <c r="G33" s="41">
        <f>C33-F33</f>
        <v>8.6</v>
      </c>
    </row>
    <row r="34" spans="1:7" ht="12.95" customHeight="1">
      <c r="A34" s="5" t="s">
        <v>30</v>
      </c>
      <c r="B34" s="6">
        <v>0.05</v>
      </c>
      <c r="C34" s="7">
        <f>PRODUCT(D26*0.05)</f>
        <v>3.4000000000000004</v>
      </c>
      <c r="D34" s="43">
        <f>PRODUCT(C34*0.15)</f>
        <v>0.51</v>
      </c>
      <c r="E34" s="12">
        <f>ROUND(C34*0.66%,2)</f>
        <v>0.02</v>
      </c>
      <c r="F34" s="43">
        <f>SUM(D34:E34)</f>
        <v>0.53</v>
      </c>
      <c r="G34" s="41">
        <f>C34-F34</f>
        <v>2.87</v>
      </c>
    </row>
    <row r="35" spans="1:7" ht="12.95" customHeight="1">
      <c r="A35" s="5" t="s">
        <v>31</v>
      </c>
      <c r="B35" s="6">
        <v>0.05</v>
      </c>
      <c r="C35" s="7">
        <f>PRODUCT(D26*0.05)</f>
        <v>3.4000000000000004</v>
      </c>
      <c r="D35" s="43">
        <f>PRODUCT(C35*0.15)</f>
        <v>0.51</v>
      </c>
      <c r="E35" s="12">
        <f>ROUND(C35*0.66%,2)</f>
        <v>0.02</v>
      </c>
      <c r="F35" s="43">
        <f>SUM(D35:E35)</f>
        <v>0.53</v>
      </c>
      <c r="G35" s="41">
        <f>C35-F35</f>
        <v>2.87</v>
      </c>
    </row>
    <row r="36" spans="1:7" ht="15.75" thickBot="1">
      <c r="A36" s="13" t="s">
        <v>32</v>
      </c>
      <c r="B36" s="14">
        <v>1</v>
      </c>
      <c r="C36" s="15">
        <f>SUM(C30:C35)</f>
        <v>68.000000000000014</v>
      </c>
      <c r="D36" s="44">
        <f>SUM(D30:D35)</f>
        <v>6.1199999999999992</v>
      </c>
      <c r="E36" s="16">
        <f>SUM(E30:E35)</f>
        <v>0.27</v>
      </c>
      <c r="F36" s="44">
        <f>SUM(F30:F35)</f>
        <v>6.2299999999999995</v>
      </c>
      <c r="G36" s="42">
        <f>SUM(G30:G35)</f>
        <v>61.769999999999989</v>
      </c>
    </row>
    <row r="37" spans="1:7" ht="15.75" thickTop="1"/>
    <row r="38" spans="1:7">
      <c r="A38" s="60">
        <v>40481</v>
      </c>
      <c r="B38" s="60"/>
      <c r="C38" s="18"/>
      <c r="F38" s="60">
        <v>40481</v>
      </c>
      <c r="G38" s="60"/>
    </row>
    <row r="39" spans="1:7">
      <c r="A39" s="61" t="s">
        <v>58</v>
      </c>
      <c r="B39" s="61"/>
      <c r="C39" s="19"/>
      <c r="F39" s="61" t="s">
        <v>59</v>
      </c>
      <c r="G39" s="61"/>
    </row>
    <row r="40" spans="1:7">
      <c r="A40" s="61" t="s">
        <v>33</v>
      </c>
      <c r="B40" s="61"/>
      <c r="C40" s="19"/>
      <c r="F40" s="61" t="s">
        <v>34</v>
      </c>
      <c r="G40" s="61"/>
    </row>
  </sheetData>
  <mergeCells count="39">
    <mergeCell ref="A13:C13"/>
    <mergeCell ref="A14:C14"/>
    <mergeCell ref="A1:C1"/>
    <mergeCell ref="F1:G1"/>
    <mergeCell ref="F2:G2"/>
    <mergeCell ref="A3:G6"/>
    <mergeCell ref="A24:D24"/>
    <mergeCell ref="A25:C25"/>
    <mergeCell ref="A7:D7"/>
    <mergeCell ref="E7:G26"/>
    <mergeCell ref="A8:C8"/>
    <mergeCell ref="A9:C9"/>
    <mergeCell ref="A10:C10"/>
    <mergeCell ref="A11:D11"/>
    <mergeCell ref="A23:C23"/>
    <mergeCell ref="A12:C12"/>
    <mergeCell ref="A26:C26"/>
    <mergeCell ref="A27:G27"/>
    <mergeCell ref="A15:C15"/>
    <mergeCell ref="A16:D16"/>
    <mergeCell ref="A17:C17"/>
    <mergeCell ref="A18:C18"/>
    <mergeCell ref="A21:D21"/>
    <mergeCell ref="A22:C22"/>
    <mergeCell ref="A19:C19"/>
    <mergeCell ref="A20:C20"/>
    <mergeCell ref="G28:G29"/>
    <mergeCell ref="F38:G38"/>
    <mergeCell ref="F39:G39"/>
    <mergeCell ref="F40:G40"/>
    <mergeCell ref="A28:A29"/>
    <mergeCell ref="B28:B29"/>
    <mergeCell ref="C28:C29"/>
    <mergeCell ref="D28:F28"/>
    <mergeCell ref="D30:F30"/>
    <mergeCell ref="D31:F31"/>
    <mergeCell ref="A38:B38"/>
    <mergeCell ref="A39:B39"/>
    <mergeCell ref="A40:B4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sqref="A1:C1"/>
    </sheetView>
  </sheetViews>
  <sheetFormatPr defaultRowHeight="15"/>
  <cols>
    <col min="1" max="1" width="17" customWidth="1"/>
    <col min="2" max="2" width="11.28515625" customWidth="1"/>
    <col min="3" max="3" width="9.85546875" customWidth="1"/>
    <col min="4" max="4" width="16" customWidth="1"/>
    <col min="5" max="5" width="18.7109375" customWidth="1"/>
    <col min="6" max="6" width="13.28515625" customWidth="1"/>
    <col min="7" max="7" width="20" customWidth="1"/>
  </cols>
  <sheetData>
    <row r="1" spans="1:7">
      <c r="A1" s="79" t="s">
        <v>63</v>
      </c>
      <c r="B1" s="79"/>
      <c r="C1" s="79"/>
      <c r="D1" s="1"/>
      <c r="E1" s="1"/>
      <c r="F1" s="79" t="s">
        <v>50</v>
      </c>
      <c r="G1" s="79"/>
    </row>
    <row r="2" spans="1:7" ht="15.75" thickBot="1">
      <c r="A2" s="2" t="s">
        <v>55</v>
      </c>
      <c r="B2" s="1"/>
      <c r="C2" s="1"/>
      <c r="D2" s="1"/>
      <c r="E2" s="1"/>
      <c r="F2" s="87" t="s">
        <v>62</v>
      </c>
      <c r="G2" s="87"/>
    </row>
    <row r="3" spans="1:7" ht="15.75" thickTop="1">
      <c r="A3" s="81" t="s">
        <v>0</v>
      </c>
      <c r="B3" s="82"/>
      <c r="C3" s="82"/>
      <c r="D3" s="82"/>
      <c r="E3" s="82"/>
      <c r="F3" s="82"/>
      <c r="G3" s="83"/>
    </row>
    <row r="4" spans="1:7" ht="3" customHeight="1">
      <c r="A4" s="84"/>
      <c r="B4" s="85"/>
      <c r="C4" s="85"/>
      <c r="D4" s="85"/>
      <c r="E4" s="85"/>
      <c r="F4" s="85"/>
      <c r="G4" s="86"/>
    </row>
    <row r="5" spans="1:7" hidden="1">
      <c r="A5" s="84"/>
      <c r="B5" s="85"/>
      <c r="C5" s="85"/>
      <c r="D5" s="85"/>
      <c r="E5" s="85"/>
      <c r="F5" s="85"/>
      <c r="G5" s="86"/>
    </row>
    <row r="6" spans="1:7" hidden="1">
      <c r="A6" s="84"/>
      <c r="B6" s="85"/>
      <c r="C6" s="85"/>
      <c r="D6" s="85"/>
      <c r="E6" s="85"/>
      <c r="F6" s="85"/>
      <c r="G6" s="86"/>
    </row>
    <row r="7" spans="1:7" ht="12.95" customHeight="1">
      <c r="A7" s="75" t="s">
        <v>1</v>
      </c>
      <c r="B7" s="76"/>
      <c r="C7" s="76"/>
      <c r="D7" s="76"/>
      <c r="E7" s="77"/>
      <c r="F7" s="77"/>
      <c r="G7" s="78"/>
    </row>
    <row r="8" spans="1:7" ht="12.95" customHeight="1">
      <c r="A8" s="65" t="s">
        <v>2</v>
      </c>
      <c r="B8" s="66"/>
      <c r="C8" s="66"/>
      <c r="D8" s="46">
        <v>6.4460000000000003E-2</v>
      </c>
      <c r="E8" s="77"/>
      <c r="F8" s="77"/>
      <c r="G8" s="78"/>
    </row>
    <row r="9" spans="1:7" ht="12.95" customHeight="1">
      <c r="A9" s="65" t="s">
        <v>3</v>
      </c>
      <c r="B9" s="66"/>
      <c r="C9" s="66"/>
      <c r="D9" s="3">
        <v>140</v>
      </c>
      <c r="E9" s="77"/>
      <c r="F9" s="77"/>
      <c r="G9" s="78"/>
    </row>
    <row r="10" spans="1:7" ht="12.95" customHeight="1">
      <c r="A10" s="65" t="s">
        <v>4</v>
      </c>
      <c r="B10" s="66"/>
      <c r="C10" s="66"/>
      <c r="D10" s="3">
        <f>PRODUCT(D8,D9)</f>
        <v>9.0244</v>
      </c>
      <c r="E10" s="77"/>
      <c r="F10" s="77"/>
      <c r="G10" s="78"/>
    </row>
    <row r="11" spans="1:7" ht="7.5" customHeight="1">
      <c r="A11" s="70"/>
      <c r="B11" s="71"/>
      <c r="C11" s="71"/>
      <c r="D11" s="72"/>
      <c r="E11" s="77"/>
      <c r="F11" s="77"/>
      <c r="G11" s="78"/>
    </row>
    <row r="12" spans="1:7" ht="12.95" customHeight="1">
      <c r="A12" s="70" t="s">
        <v>5</v>
      </c>
      <c r="B12" s="71"/>
      <c r="C12" s="72"/>
      <c r="D12" s="4"/>
      <c r="E12" s="77"/>
      <c r="F12" s="77"/>
      <c r="G12" s="78"/>
    </row>
    <row r="13" spans="1:7" ht="12.95" customHeight="1">
      <c r="A13" s="65" t="s">
        <v>6</v>
      </c>
      <c r="B13" s="66"/>
      <c r="C13" s="66"/>
      <c r="D13" s="3">
        <v>1.200453333</v>
      </c>
      <c r="E13" s="77"/>
      <c r="F13" s="77"/>
      <c r="G13" s="78"/>
    </row>
    <row r="14" spans="1:7" ht="12.95" customHeight="1">
      <c r="A14" s="65" t="s">
        <v>7</v>
      </c>
      <c r="B14" s="66"/>
      <c r="C14" s="66"/>
      <c r="D14" s="3">
        <v>1.8006800000000001</v>
      </c>
      <c r="E14" s="77"/>
      <c r="F14" s="77"/>
      <c r="G14" s="78"/>
    </row>
    <row r="15" spans="1:7" ht="12.95" customHeight="1">
      <c r="A15" s="65" t="s">
        <v>8</v>
      </c>
      <c r="B15" s="66"/>
      <c r="C15" s="66"/>
      <c r="D15" s="3">
        <v>1.7</v>
      </c>
      <c r="E15" s="77"/>
      <c r="F15" s="77"/>
      <c r="G15" s="78"/>
    </row>
    <row r="16" spans="1:7" ht="7.5" customHeight="1">
      <c r="A16" s="70"/>
      <c r="B16" s="71"/>
      <c r="C16" s="71"/>
      <c r="D16" s="72"/>
      <c r="E16" s="77"/>
      <c r="F16" s="77"/>
      <c r="G16" s="78"/>
    </row>
    <row r="17" spans="1:7" ht="12.95" customHeight="1">
      <c r="A17" s="65" t="s">
        <v>9</v>
      </c>
      <c r="B17" s="66"/>
      <c r="C17" s="66"/>
      <c r="D17" s="3">
        <v>2</v>
      </c>
      <c r="E17" s="77"/>
      <c r="F17" s="77"/>
      <c r="G17" s="78"/>
    </row>
    <row r="18" spans="1:7" ht="12.95" customHeight="1">
      <c r="A18" s="65" t="s">
        <v>10</v>
      </c>
      <c r="B18" s="66"/>
      <c r="C18" s="66"/>
      <c r="D18" s="3">
        <v>3.6013600000000001</v>
      </c>
      <c r="E18" s="77"/>
      <c r="F18" s="77"/>
      <c r="G18" s="78"/>
    </row>
    <row r="19" spans="1:7" ht="12.95" customHeight="1">
      <c r="A19" s="65" t="s">
        <v>11</v>
      </c>
      <c r="B19" s="66"/>
      <c r="C19" s="66"/>
      <c r="D19" s="3">
        <v>5.4020400000000004</v>
      </c>
      <c r="E19" s="77"/>
      <c r="F19" s="77"/>
      <c r="G19" s="78"/>
    </row>
    <row r="20" spans="1:7" ht="12.95" customHeight="1">
      <c r="A20" s="65" t="s">
        <v>12</v>
      </c>
      <c r="B20" s="66"/>
      <c r="C20" s="66"/>
      <c r="D20" s="3">
        <f>PRODUCT(D15,D17)</f>
        <v>3.4</v>
      </c>
      <c r="E20" s="77"/>
      <c r="F20" s="77"/>
      <c r="G20" s="78"/>
    </row>
    <row r="21" spans="1:7" ht="6" customHeight="1">
      <c r="A21" s="70"/>
      <c r="B21" s="71"/>
      <c r="C21" s="71"/>
      <c r="D21" s="72"/>
      <c r="E21" s="77"/>
      <c r="F21" s="77"/>
      <c r="G21" s="78"/>
    </row>
    <row r="22" spans="1:7" ht="12.95" customHeight="1">
      <c r="A22" s="73" t="s">
        <v>13</v>
      </c>
      <c r="B22" s="74"/>
      <c r="C22" s="74"/>
      <c r="D22" s="49">
        <v>20</v>
      </c>
      <c r="E22" s="77"/>
      <c r="F22" s="77"/>
      <c r="G22" s="78"/>
    </row>
    <row r="23" spans="1:7" ht="12.95" customHeight="1">
      <c r="A23" s="65" t="s">
        <v>14</v>
      </c>
      <c r="B23" s="66"/>
      <c r="C23" s="66"/>
      <c r="D23" s="3">
        <f>PRODUCT(D20:D22)</f>
        <v>68</v>
      </c>
      <c r="E23" s="77"/>
      <c r="F23" s="77"/>
      <c r="G23" s="78"/>
    </row>
    <row r="24" spans="1:7" ht="6.75" customHeight="1">
      <c r="A24" s="70"/>
      <c r="B24" s="71"/>
      <c r="C24" s="71"/>
      <c r="D24" s="72"/>
      <c r="E24" s="77"/>
      <c r="F24" s="77"/>
      <c r="G24" s="78"/>
    </row>
    <row r="25" spans="1:7" ht="12.95" customHeight="1">
      <c r="A25" s="73" t="s">
        <v>15</v>
      </c>
      <c r="B25" s="74"/>
      <c r="C25" s="74"/>
      <c r="D25" s="49">
        <v>1</v>
      </c>
      <c r="E25" s="77"/>
      <c r="F25" s="77"/>
      <c r="G25" s="78"/>
    </row>
    <row r="26" spans="1:7" ht="12.95" customHeight="1">
      <c r="A26" s="65" t="s">
        <v>16</v>
      </c>
      <c r="B26" s="66"/>
      <c r="C26" s="66"/>
      <c r="D26" s="3">
        <f>PRODUCT(D23,D25)</f>
        <v>68</v>
      </c>
      <c r="E26" s="77"/>
      <c r="F26" s="77"/>
      <c r="G26" s="78"/>
    </row>
    <row r="27" spans="1:7" ht="15.75">
      <c r="A27" s="67" t="s">
        <v>17</v>
      </c>
      <c r="B27" s="68"/>
      <c r="C27" s="68"/>
      <c r="D27" s="68"/>
      <c r="E27" s="68"/>
      <c r="F27" s="68"/>
      <c r="G27" s="69"/>
    </row>
    <row r="28" spans="1:7">
      <c r="A28" s="64" t="s">
        <v>18</v>
      </c>
      <c r="B28" s="56" t="s">
        <v>19</v>
      </c>
      <c r="C28" s="56" t="s">
        <v>20</v>
      </c>
      <c r="D28" s="56" t="s">
        <v>21</v>
      </c>
      <c r="E28" s="56"/>
      <c r="F28" s="56"/>
      <c r="G28" s="62" t="s">
        <v>22</v>
      </c>
    </row>
    <row r="29" spans="1:7" ht="36" customHeight="1">
      <c r="A29" s="64"/>
      <c r="B29" s="56"/>
      <c r="C29" s="56"/>
      <c r="D29" s="45" t="s">
        <v>23</v>
      </c>
      <c r="E29" s="45" t="s">
        <v>24</v>
      </c>
      <c r="F29" s="45" t="s">
        <v>25</v>
      </c>
      <c r="G29" s="63"/>
    </row>
    <row r="30" spans="1:7" ht="12.95" customHeight="1">
      <c r="A30" s="5" t="s">
        <v>26</v>
      </c>
      <c r="B30" s="6">
        <v>0.1</v>
      </c>
      <c r="C30" s="7">
        <f>PRODUCT(D26*0.1)</f>
        <v>6.8000000000000007</v>
      </c>
      <c r="D30" s="8"/>
      <c r="E30" s="9"/>
      <c r="F30" s="10"/>
      <c r="G30" s="11">
        <f>C30</f>
        <v>6.8000000000000007</v>
      </c>
    </row>
    <row r="31" spans="1:7" ht="12.95" customHeight="1">
      <c r="A31" s="5" t="s">
        <v>27</v>
      </c>
      <c r="B31" s="6">
        <v>0.3</v>
      </c>
      <c r="C31" s="7">
        <f>PRODUCT(D26*0.3)</f>
        <v>20.399999999999999</v>
      </c>
      <c r="D31" s="8"/>
      <c r="E31" s="9"/>
      <c r="F31" s="10"/>
      <c r="G31" s="11">
        <f>C31</f>
        <v>20.399999999999999</v>
      </c>
    </row>
    <row r="32" spans="1:7" ht="12.95" customHeight="1">
      <c r="A32" s="5" t="s">
        <v>28</v>
      </c>
      <c r="B32" s="6">
        <v>0.35</v>
      </c>
      <c r="C32" s="7">
        <f>PRODUCT(D26*0.35)</f>
        <v>23.799999999999997</v>
      </c>
      <c r="D32" s="12">
        <f>PRODUCT(C32*0.15)</f>
        <v>3.5699999999999994</v>
      </c>
      <c r="E32" s="12">
        <f>ROUND(C32*0.66%,2)</f>
        <v>0.16</v>
      </c>
      <c r="F32" s="12">
        <f>SUM(D32:D32)</f>
        <v>3.5699999999999994</v>
      </c>
      <c r="G32" s="11">
        <f>C32-F32</f>
        <v>20.229999999999997</v>
      </c>
    </row>
    <row r="33" spans="1:7" ht="12.95" customHeight="1">
      <c r="A33" s="5" t="s">
        <v>29</v>
      </c>
      <c r="B33" s="6">
        <v>0.15</v>
      </c>
      <c r="C33" s="7">
        <f>PRODUCT(D26*0.15)</f>
        <v>10.199999999999999</v>
      </c>
      <c r="D33" s="12">
        <f>PRODUCT(C33*0.15)</f>
        <v>1.5299999999999998</v>
      </c>
      <c r="E33" s="12">
        <f>ROUND(C33*0.66%,2)</f>
        <v>7.0000000000000007E-2</v>
      </c>
      <c r="F33" s="12">
        <f>SUM(D33:E33)</f>
        <v>1.5999999999999999</v>
      </c>
      <c r="G33" s="11">
        <f>C33-F33</f>
        <v>8.6</v>
      </c>
    </row>
    <row r="34" spans="1:7" ht="12.95" customHeight="1">
      <c r="A34" s="5" t="s">
        <v>30</v>
      </c>
      <c r="B34" s="6">
        <v>0.05</v>
      </c>
      <c r="C34" s="7">
        <f>PRODUCT(D26*0.05)</f>
        <v>3.4000000000000004</v>
      </c>
      <c r="D34" s="12">
        <f>PRODUCT(C34*0.15)</f>
        <v>0.51</v>
      </c>
      <c r="E34" s="12">
        <f>ROUND(C34*0.66%,2)</f>
        <v>0.02</v>
      </c>
      <c r="F34" s="12">
        <f>SUM(D34:E34)</f>
        <v>0.53</v>
      </c>
      <c r="G34" s="11">
        <f>C34-F34</f>
        <v>2.87</v>
      </c>
    </row>
    <row r="35" spans="1:7" ht="12.95" customHeight="1">
      <c r="A35" s="5" t="s">
        <v>31</v>
      </c>
      <c r="B35" s="6">
        <v>0.05</v>
      </c>
      <c r="C35" s="7">
        <f>PRODUCT(D26*0.05)</f>
        <v>3.4000000000000004</v>
      </c>
      <c r="D35" s="12">
        <f>PRODUCT(C35*0.15)</f>
        <v>0.51</v>
      </c>
      <c r="E35" s="12">
        <f>ROUND(C35*0.66%,2)</f>
        <v>0.02</v>
      </c>
      <c r="F35" s="12">
        <f>SUM(D35:E35)</f>
        <v>0.53</v>
      </c>
      <c r="G35" s="11">
        <f>C35-F35</f>
        <v>2.87</v>
      </c>
    </row>
    <row r="36" spans="1:7" ht="15.75" thickBot="1">
      <c r="A36" s="13" t="s">
        <v>32</v>
      </c>
      <c r="B36" s="14">
        <v>1</v>
      </c>
      <c r="C36" s="15">
        <f>SUM(C30:C35)</f>
        <v>68.000000000000014</v>
      </c>
      <c r="D36" s="15">
        <f>SUM(D30:D35)</f>
        <v>6.1199999999999992</v>
      </c>
      <c r="E36" s="16">
        <f>SUM(E30:E35)</f>
        <v>0.27</v>
      </c>
      <c r="F36" s="15">
        <f>SUM(F30:F35)</f>
        <v>6.2299999999999995</v>
      </c>
      <c r="G36" s="17">
        <f>SUM(G30:G35)</f>
        <v>61.769999999999989</v>
      </c>
    </row>
    <row r="37" spans="1:7" ht="11.25" customHeight="1" thickTop="1"/>
    <row r="38" spans="1:7">
      <c r="A38" s="60">
        <v>40481</v>
      </c>
      <c r="B38" s="60"/>
      <c r="C38" s="18"/>
      <c r="F38" s="60">
        <v>40481</v>
      </c>
      <c r="G38" s="60"/>
    </row>
    <row r="39" spans="1:7">
      <c r="A39" s="61" t="s">
        <v>61</v>
      </c>
      <c r="B39" s="61"/>
      <c r="C39" s="19"/>
      <c r="F39" s="61" t="s">
        <v>60</v>
      </c>
      <c r="G39" s="61"/>
    </row>
    <row r="40" spans="1:7">
      <c r="A40" s="61" t="s">
        <v>33</v>
      </c>
      <c r="B40" s="61"/>
      <c r="C40" s="19"/>
      <c r="F40" s="61" t="s">
        <v>34</v>
      </c>
      <c r="G40" s="61"/>
    </row>
  </sheetData>
  <mergeCells count="37">
    <mergeCell ref="A1:C1"/>
    <mergeCell ref="F1:G1"/>
    <mergeCell ref="F2:G2"/>
    <mergeCell ref="A3:G6"/>
    <mergeCell ref="A12:C12"/>
    <mergeCell ref="A13:C13"/>
    <mergeCell ref="A7:D7"/>
    <mergeCell ref="A11:D11"/>
    <mergeCell ref="A8:C8"/>
    <mergeCell ref="A9:C9"/>
    <mergeCell ref="A26:C26"/>
    <mergeCell ref="A27:G27"/>
    <mergeCell ref="E7:G26"/>
    <mergeCell ref="A19:C19"/>
    <mergeCell ref="A20:C20"/>
    <mergeCell ref="A21:D21"/>
    <mergeCell ref="A14:C14"/>
    <mergeCell ref="A10:C10"/>
    <mergeCell ref="A15:C15"/>
    <mergeCell ref="A16:D16"/>
    <mergeCell ref="A17:C17"/>
    <mergeCell ref="G28:G29"/>
    <mergeCell ref="A22:C22"/>
    <mergeCell ref="A23:C23"/>
    <mergeCell ref="A18:C18"/>
    <mergeCell ref="D28:F28"/>
    <mergeCell ref="A24:D24"/>
    <mergeCell ref="A25:C25"/>
    <mergeCell ref="F38:G38"/>
    <mergeCell ref="F39:G39"/>
    <mergeCell ref="F40:G40"/>
    <mergeCell ref="A28:A29"/>
    <mergeCell ref="B28:B29"/>
    <mergeCell ref="C28:C29"/>
    <mergeCell ref="A38:B38"/>
    <mergeCell ref="A39:B39"/>
    <mergeCell ref="A40:B4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18" sqref="A18:C18"/>
    </sheetView>
  </sheetViews>
  <sheetFormatPr defaultRowHeight="15"/>
  <cols>
    <col min="1" max="1" width="6.140625" customWidth="1"/>
    <col min="2" max="2" width="28.42578125" customWidth="1"/>
    <col min="3" max="3" width="19.5703125" customWidth="1"/>
    <col min="4" max="4" width="16.28515625" customWidth="1"/>
  </cols>
  <sheetData>
    <row r="1" spans="1:7">
      <c r="A1" s="20"/>
      <c r="B1" s="20"/>
      <c r="C1" s="20"/>
      <c r="D1" s="20"/>
      <c r="E1" s="20"/>
      <c r="F1" s="20"/>
      <c r="G1" s="20"/>
    </row>
    <row r="2" spans="1:7">
      <c r="A2" s="53" t="s">
        <v>40</v>
      </c>
      <c r="B2" s="53"/>
      <c r="C2" s="53"/>
      <c r="D2" s="53"/>
      <c r="E2" s="20"/>
      <c r="F2" s="20"/>
      <c r="G2" s="20"/>
    </row>
    <row r="3" spans="1:7">
      <c r="A3" s="53" t="s">
        <v>64</v>
      </c>
      <c r="B3" s="53"/>
      <c r="C3" s="53"/>
      <c r="D3" s="53"/>
      <c r="E3" s="20"/>
      <c r="F3" s="20"/>
      <c r="G3" s="20"/>
    </row>
    <row r="4" spans="1:7">
      <c r="A4" s="20"/>
      <c r="B4" s="20"/>
      <c r="C4" s="20"/>
      <c r="D4" s="20"/>
      <c r="E4" s="20"/>
      <c r="F4" s="20"/>
      <c r="G4" s="20"/>
    </row>
    <row r="5" spans="1:7">
      <c r="A5" s="53" t="s">
        <v>41</v>
      </c>
      <c r="B5" s="53"/>
      <c r="C5" s="53"/>
      <c r="D5" s="53"/>
      <c r="E5" s="20"/>
      <c r="F5" s="20"/>
      <c r="G5" s="20"/>
    </row>
    <row r="6" spans="1:7">
      <c r="A6" s="20"/>
      <c r="B6" s="20"/>
      <c r="C6" s="20"/>
      <c r="D6" s="37">
        <v>40481</v>
      </c>
      <c r="E6" s="20"/>
      <c r="F6" s="20"/>
      <c r="G6" s="20"/>
    </row>
    <row r="7" spans="1:7" ht="15.75" thickBot="1">
      <c r="A7" s="20"/>
      <c r="B7" s="20"/>
      <c r="C7" s="20"/>
      <c r="D7" s="20"/>
      <c r="E7" s="20"/>
      <c r="F7" s="20"/>
      <c r="G7" s="20"/>
    </row>
    <row r="8" spans="1:7" ht="15.75" thickTop="1">
      <c r="A8" s="33" t="s">
        <v>42</v>
      </c>
      <c r="B8" s="34" t="s">
        <v>43</v>
      </c>
      <c r="C8" s="34" t="s">
        <v>44</v>
      </c>
      <c r="D8" s="35" t="s">
        <v>45</v>
      </c>
      <c r="E8" s="20"/>
      <c r="F8" s="20"/>
      <c r="G8" s="20"/>
    </row>
    <row r="9" spans="1:7">
      <c r="A9" s="36">
        <v>1</v>
      </c>
      <c r="B9" s="38" t="s">
        <v>28</v>
      </c>
      <c r="C9" s="32"/>
      <c r="D9" s="39">
        <f ca="1">'5 A'!G32</f>
        <v>20.229999999999997</v>
      </c>
      <c r="E9" s="20"/>
      <c r="F9" s="20"/>
      <c r="G9" s="20"/>
    </row>
    <row r="10" spans="1:7">
      <c r="A10" s="36">
        <v>2</v>
      </c>
      <c r="B10" s="38" t="s">
        <v>28</v>
      </c>
      <c r="C10" s="32"/>
      <c r="D10" s="39">
        <f ca="1">'6 D'!G32</f>
        <v>20.229999999999997</v>
      </c>
      <c r="E10" s="20"/>
      <c r="F10" s="20"/>
      <c r="G10" s="20"/>
    </row>
    <row r="11" spans="1:7">
      <c r="A11" s="36">
        <v>3</v>
      </c>
      <c r="B11" s="38" t="s">
        <v>46</v>
      </c>
      <c r="C11" s="32"/>
      <c r="D11" s="39">
        <f ca="1">'6 D'!G30+'5 A'!G30</f>
        <v>13.600000000000001</v>
      </c>
      <c r="E11" s="20"/>
      <c r="F11" s="20"/>
      <c r="G11" s="20"/>
    </row>
    <row r="12" spans="1:7">
      <c r="A12" s="36">
        <v>4</v>
      </c>
      <c r="B12" s="38" t="s">
        <v>47</v>
      </c>
      <c r="C12" s="32"/>
      <c r="D12" s="39">
        <f ca="1">'6 D'!G31+'5 A'!G31</f>
        <v>40.799999999999997</v>
      </c>
      <c r="E12" s="20"/>
      <c r="F12" s="20"/>
      <c r="G12" s="20"/>
    </row>
    <row r="13" spans="1:7">
      <c r="A13" s="36">
        <v>5</v>
      </c>
      <c r="B13" s="38" t="s">
        <v>29</v>
      </c>
      <c r="C13" s="32"/>
      <c r="D13" s="39">
        <f ca="1">'5 A'!G33+'6 D'!G33</f>
        <v>17.2</v>
      </c>
      <c r="E13" s="20"/>
      <c r="F13" s="20"/>
      <c r="G13" s="20"/>
    </row>
    <row r="14" spans="1:7">
      <c r="A14" s="36">
        <v>6</v>
      </c>
      <c r="B14" s="38" t="s">
        <v>30</v>
      </c>
      <c r="C14" s="32"/>
      <c r="D14" s="39">
        <f ca="1">'5 A'!G34+'6 D'!G34</f>
        <v>5.74</v>
      </c>
      <c r="E14" s="20"/>
      <c r="F14" s="20"/>
      <c r="G14" s="20"/>
    </row>
    <row r="15" spans="1:7">
      <c r="A15" s="36">
        <v>7</v>
      </c>
      <c r="B15" s="38" t="s">
        <v>48</v>
      </c>
      <c r="C15" s="32"/>
      <c r="D15" s="39">
        <f ca="1">'5 A'!G35+'6 D'!G35</f>
        <v>5.74</v>
      </c>
      <c r="E15" s="20"/>
      <c r="F15" s="20"/>
      <c r="G15" s="20"/>
    </row>
    <row r="16" spans="1:7">
      <c r="A16" s="36">
        <v>8</v>
      </c>
      <c r="B16" s="38"/>
      <c r="C16" s="32"/>
      <c r="D16" s="39"/>
      <c r="E16" s="20"/>
      <c r="F16" s="20"/>
      <c r="G16" s="20"/>
    </row>
    <row r="17" spans="1:7">
      <c r="A17" s="36">
        <v>9</v>
      </c>
      <c r="B17" s="38"/>
      <c r="C17" s="32"/>
      <c r="D17" s="39"/>
      <c r="E17" s="20"/>
      <c r="F17" s="20"/>
      <c r="G17" s="20"/>
    </row>
    <row r="18" spans="1:7" ht="15.75" thickBot="1">
      <c r="A18" s="88" t="s">
        <v>32</v>
      </c>
      <c r="B18" s="89"/>
      <c r="C18" s="90"/>
      <c r="D18" s="40">
        <f>SUM(D9:D15)</f>
        <v>123.53999999999998</v>
      </c>
      <c r="E18" s="20"/>
      <c r="F18" s="20"/>
      <c r="G18" s="20"/>
    </row>
    <row r="19" spans="1:7" ht="15.75" thickTop="1">
      <c r="A19" s="31"/>
      <c r="B19" s="31"/>
      <c r="C19" s="31"/>
      <c r="D19" s="31"/>
      <c r="E19" s="20"/>
      <c r="F19" s="20"/>
      <c r="G19" s="20"/>
    </row>
    <row r="20" spans="1:7">
      <c r="A20" s="31"/>
      <c r="B20" s="31"/>
      <c r="C20" s="31"/>
      <c r="D20" s="31"/>
      <c r="E20" s="20"/>
      <c r="F20" s="20"/>
      <c r="G20" s="20"/>
    </row>
    <row r="21" spans="1:7">
      <c r="A21" s="31"/>
      <c r="B21" s="31"/>
      <c r="C21" s="31"/>
      <c r="D21" s="31"/>
      <c r="E21" s="20"/>
      <c r="F21" s="20"/>
      <c r="G21" s="20"/>
    </row>
    <row r="22" spans="1:7">
      <c r="A22" s="31"/>
      <c r="B22" s="31"/>
      <c r="C22" s="31"/>
      <c r="D22" s="31"/>
      <c r="E22" s="20"/>
      <c r="F22" s="20"/>
      <c r="G22" s="20"/>
    </row>
    <row r="23" spans="1:7">
      <c r="A23" s="31"/>
      <c r="B23" s="31"/>
      <c r="C23" s="31"/>
      <c r="D23" s="31"/>
      <c r="E23" s="20"/>
      <c r="F23" s="20"/>
      <c r="G23" s="20"/>
    </row>
    <row r="24" spans="1:7">
      <c r="A24" s="31"/>
      <c r="B24" s="31"/>
      <c r="C24" s="31"/>
      <c r="D24" s="31"/>
      <c r="E24" s="20"/>
      <c r="F24" s="20"/>
      <c r="G24" s="20"/>
    </row>
    <row r="25" spans="1:7">
      <c r="A25" s="31"/>
      <c r="B25" s="31"/>
      <c r="C25" s="31"/>
      <c r="D25" s="31"/>
      <c r="E25" s="20"/>
      <c r="F25" s="20"/>
      <c r="G25" s="20"/>
    </row>
    <row r="26" spans="1:7">
      <c r="A26" s="31"/>
      <c r="B26" s="31"/>
      <c r="C26" s="31"/>
      <c r="D26" s="31"/>
      <c r="E26" s="20"/>
      <c r="F26" s="20"/>
      <c r="G26" s="20"/>
    </row>
    <row r="27" spans="1:7">
      <c r="A27" s="31"/>
      <c r="B27" s="31"/>
      <c r="C27" s="31"/>
      <c r="D27" s="31"/>
      <c r="E27" s="20"/>
      <c r="F27" s="20"/>
      <c r="G27" s="20"/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0"/>
      <c r="B29" s="20"/>
      <c r="C29" s="20"/>
      <c r="D29" s="20"/>
      <c r="E29" s="20"/>
      <c r="F29" s="20"/>
      <c r="G29" s="20"/>
    </row>
  </sheetData>
  <mergeCells count="4">
    <mergeCell ref="A2:D2"/>
    <mergeCell ref="A3:D3"/>
    <mergeCell ref="A5:D5"/>
    <mergeCell ref="A18:C1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ÇİZELGE</vt:lpstr>
      <vt:lpstr>6 D</vt:lpstr>
      <vt:lpstr>5 A</vt:lpstr>
      <vt:lpstr>ÖDEME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2011-11-29T23:31:04Z</dcterms:modified>
</cp:coreProperties>
</file>